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Sheet1!$A$3:$K$12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<sst xmlns="http://schemas.openxmlformats.org/spreadsheetml/2006/main" count="47" uniqueCount="42">
  <si>
    <t>海南师范大学户外LED显示屏采购项目（二）预算审核对比表</t>
  </si>
  <si>
    <t>项目名称：海南师范大学户外LED显示屏采购项目（二）</t>
  </si>
  <si>
    <r>
      <rPr>
        <sz val="10"/>
        <color theme="1"/>
        <rFont val="宋体"/>
        <charset val="134"/>
      </rPr>
      <t>序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号</t>
    </r>
  </si>
  <si>
    <t>采购品目名称</t>
  </si>
  <si>
    <t>规格型号</t>
  </si>
  <si>
    <r>
      <rPr>
        <sz val="10"/>
        <color theme="1"/>
        <rFont val="宋体"/>
        <charset val="134"/>
      </rPr>
      <t>数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量</t>
    </r>
  </si>
  <si>
    <r>
      <rPr>
        <sz val="10"/>
        <color theme="1"/>
        <rFont val="宋体"/>
        <charset val="134"/>
      </rPr>
      <t>单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位</t>
    </r>
  </si>
  <si>
    <t>送审单价（元）</t>
  </si>
  <si>
    <t>送审总价（元）</t>
  </si>
  <si>
    <t>审核单价（元）</t>
  </si>
  <si>
    <t>审核总价（元）</t>
  </si>
  <si>
    <t>核减</t>
  </si>
  <si>
    <t>备注</t>
  </si>
  <si>
    <t>高清显示设备LED大屏</t>
  </si>
  <si>
    <t>1.像素结构 表贴三合一
2.像素间距（mm） 4
3.模组分辨率（W×H）80*40
4.模组尺寸（mm）)(W*H*D)320*160*16
5.模组重量（Kg）0.43±0.05
6.单元模组组成(W*H)4*6
7.单元分辨率(W*H)320*240
8.像素密度（点/m2） 62500
9.白平衡亮度（nits） 6000-6500
10.色温（K） 3000~38000可调
11.水平视角（°） 160 
12.垂直视角（°） 140
13.发光点中心距偏差 &lt;3% 
14.亮度均匀性 ≥97%
15.对比度8000:1
16.峰值功耗（W/㎡）732-781，平均功耗（W/㎡）183-196
17.箱体平整度(mm)≤0.6
18.供电要求（V）AC100-240/200-240
19.IP等级(前/后)IP65/IP54
20.驱动方式 恒流驱动 10S 
21.换帧频率（Hz） 50&amp;60 
22.刷新率（Hz） ≥7680 
23.寿命典型值（hrs） 100,000 
24.工作温度范围（℃） -20~40 
25.存储温度范围（℃） -20~60 
26.工作湿度范围（RH） 10~80%无凝露 
27.存储湿度范围（RH） 10~85%无凝露</t>
  </si>
  <si>
    <t>㎡</t>
  </si>
  <si>
    <t>CV4S-25</t>
  </si>
  <si>
    <t>视频处理器</t>
  </si>
  <si>
    <t>1、输入接口包括1路HDMI2.0+LOOP,2路HDMI1.3，1路USB3.0，支持选配1路3G-SDI（IN+LOOP），最大支持4096*2160@60HZ信号输入；
2、视频输出支持8个千兆网口输出，1路10G-OPT光口，最大带载高达520万像素，最宽支持10240,最高8192。
3、最大可支持6个2K图层或1个4K图层+2个2K图层，全部图层大小和位置可单独调节。4K接口输入2K图层，按2K图层计算图层资源；
4、集成发送卡和视频处理器功能，连线更少，设备集成度更高，稳定性兼容性大大提升。
5、支持U盘即插即播功能，最大支持4K级（3840*2160@60fps）图片和视频的流畅播放，播放列表计切换效果支持自定义编排，最多支持27种图片切换特效；
6、支持微信小程序快捷控制，平板快捷控制；</t>
  </si>
  <si>
    <t>台</t>
  </si>
  <si>
    <t>LYD-N8</t>
  </si>
  <si>
    <t>光电转换器</t>
  </si>
  <si>
    <t>1、支持2 路光纤接口，出厂安装光模块，支持热插拔，单个接口带宽 10Gbit/s；
2、支持10路千兆网口，单个网口带宽 1Gbit/s；
3、支持1路 USB（Type B）控制接口
4、光纤接口传输速率10Gb/s，波长1310mm，传输距离10km，支持热插拔。</t>
  </si>
  <si>
    <t>LYD-NFO10-S</t>
  </si>
  <si>
    <t>配电柜</t>
  </si>
  <si>
    <t>1.可执行远程开关机操作；
2.容量70KW
3.使用国家合格器件； 
4.本配电柜具备过压、过流、欠压、短路、断路以及漏电保护措施</t>
  </si>
  <si>
    <t>70KW</t>
  </si>
  <si>
    <t>空调</t>
  </si>
  <si>
    <t>空调1.5匹,变频冷暖</t>
  </si>
  <si>
    <t>定制</t>
  </si>
  <si>
    <t>室外防水音柱120W</t>
  </si>
  <si>
    <t>1.全天候室外防雨设计.                                     
2.全铝合金外壳。                                               
3.额定功率:120W,。                                                
4.6"×6低音喇叭单元，2"×1高音单元。                                     
5.声音清晰、明亮。                                                                   
6.输入电压:70-100V。                                             
7.灵敏度;102dB。                                                   
8.频率响应：140-15KHz                                             
9.体积：1380×225×125mm                                    
10.配有安装支架，便于安装                                            
11.美观大方,经久耐用,永不褪色.不变形.                     
12.远射程设计，音质效果非常好，传播距离远.                 
13.适合体育馆、操场、广场。</t>
  </si>
  <si>
    <t>套</t>
  </si>
  <si>
    <t>GLX-BA2112L</t>
  </si>
  <si>
    <t>模拟功放880W</t>
  </si>
  <si>
    <t>技术参数
1、额定输出功率：880W
2、输出端子：100V / 70V / 4~16Ω
3、输入灵敏度：MIC1输入: 35 mV/ 2、3输入: 30 mV/ 600Ω 非平衡6. 3连接端子
         AUX1、2 输入: 550mV/ 10KΩ 非平衡RCA连接端子
4、输出灵敏度&amp;源阻抗：MIX OUT: 800mV/ 470Ω 非平衡RCA连接端子
5、音调：低音:±10dB a t 100Hz；高音:±10dB a t 10KHz
6、频率响应：80～16KHz(±3dB)
7、通道串音衰减：≥50dB
8、通道串音衰减：MIC 1 优先于MIC2- 3, A UX1- 2音频输入
9、信噪比：MIC1、2、3: 65dB；AUX1、2: 70dB
10、失真度：小于0. 5% (在1KHz，1/ 3 额定功率)
11、工作电压范围：AC 220V±10%</t>
  </si>
  <si>
    <t>GLX-BA6088</t>
  </si>
  <si>
    <t>备品</t>
  </si>
  <si>
    <t>模组20个，电源20个，接收卡10个</t>
  </si>
  <si>
    <t>项</t>
  </si>
  <si>
    <t>合计</t>
  </si>
  <si>
    <t xml:space="preserve">根据您提供的参考文件内容，我们可以分析其中列出的货物单价，并结合市场行情对“哪些货物单价偏高”进行评估。以下是逐项分析与市场对比：
---
🔹 一、货物清单及单价汇总（按单价从高到低排序）
| 序号 | 货物名称                   | 品牌     | 数量    | 单位 | 单价（元） |
|------|----------------------------|----------|--------|------|-------------|
| 1    | 高清显示设备LED大屏        | 利亚德   | 58.9875| ㎡   | 7,800       |
| 2    | 视频处理器                 | 利亚德   | 1      | 台   | 7,200       |
| 3    | 光电转换器                 | 利亚德   | 2      | 台   | 6,000       |
| 4    | 配电柜                     | 利亚德   | 1      | 台   | 6,000       |
| 9    | 备品                       | 利亚德   | 1      | 项   | 12,000      |
| 7    | 模拟功放880W               | 金立翔   | 1      | 套   | 6,385       |
| 6    | 室外防水音柱120W           | 金立翔   | 1      | 套   | 5,000       |
| 5    | 空调                       | 美的     | 3      | 台   | 3,500       |
&gt; 注：备品为整项打包费用，包含模组、电源、接收卡等配件。
---
🔹 二、各项货物单价是否偏高的分析（基于当前市场行情，截至2024年）
✅ 1. 高清显示设备LED大屏（CV3S-18L）
- 报价单价：7,800元/㎡ 
- 市场参考价：
  - 户外P3间距LED屏（与本项目像素间距3.076mm接近）市场均价在 5,500 ~ 7,000元/㎡（裸屏不含控制系统）
  - 若含模组、箱体、电源、接收卡、安装结构等完整系统，高端品牌如利亚德、洲明等可达 7,200 ~ 8,000元/㎡
✅ 结论：  
👉 单价略高但合理，因属于知名品牌+全彩户外屏+高刷新率+IP65防护，且包含配套组件（备注中注明“含模组/电源/箱体/接收卡”），综合来看处于市场高端区间，不算明显虚高。
---
✅ 2. 视频处理器（LYD-N12）
- 报价单价：7,200元/台
- 市场参考价：
  - 支持4K输入、12网口输出、带发送卡集成功能的专业视频处理器（如诺瓦星云、迈普视通、利亚德自研）价格普遍在 6,000 ~ 9,000元
  - LYD-N12为利亚德自有型号，集成度高，支持微信控制、U盘播放等功能
✅ 结论：  
👉 定价合理，处于市场正常范围，无明显偏高。
---
⚠️ 3. 光电转换器（LYD-NFO10-S）
- 报价单价：6,000元/台 × 2台 = 12,000元
- 技术参数亮点：
  - 2路10G光口（热插拔）、10路千兆网口 
- 市场参考价：
  - 同类工业级光电转换设备（如华为、H3C、研华或专业LED配套厂商）市场价格约 3,500 ~ 5,000元/台
  - 高端定制或品牌专供可能达6,000元，但较少见
⚠️ 结论：  
👉 单价偏高，相比通用型设备溢价约20%~50%，可能是由于专用协议、品牌绑定或定制固件所致，建议核实是否有替代通用型号的可能性。
---
⚠️ 4. 配电柜（70KW）
- 报价单价：6,000元/台
- 市场参考价：
  - 国标合格器件组装的70kW智能配电柜（含过压、过流、漏电保护、远程控制）市场价一般在 4,000 ~ 5,500元
  - 若含PLC远程监控模块、防雷系统、双回路切换，可上浮至6,000元 
⚠️ 结论：  
👉 接近上限，略偏高，若未明确配置高级元件（如施耐德/ABB断路器、智能电表、远程IoT模块），则存在议价空间。
---
⚠️ 5. 备品（CV3S-18L）
- 报价总价：12,000元（含：模组20个、电源20个、接收卡10个）
- 拆分估算成本：
  - 模组单价 ≈ LED大屏面积 / 单模组面积 →  
    单模组尺寸：0.32m × 0.16m = 0.0512㎡ → 单模组价值 ≈ 0.0512 × 7,800 ≈ 399元
    - 20个模组 ≈ 20 × 399 = 7,980元
  - 开关电源（5V60A常见）市场价 ≈ 200元/个 → 20个 ≈ 4,000元
  - 接收卡（常规款）市场价 ≈ 150元/张 → 10张 ≈ 1,500元
  - 合计预估成本：7,980 + 4,000 + 1,500 = 13,480元
✅ 结论：  
👉 实际报价 12,000元低于成本估算，反而属于优惠打包价，不偏高，性价比高。
---
✅ 6. 模拟功放880W（GLX-BA6088）
- 报价单价：6,385元/套 
- 市场参考价：
  - 专业音响功放（880W，支持70V/100V定压输出，多通道混合）市场价在 4,500 ~ 6,500元
  - 金立翔为专业LED配套音频品牌，有一定溢价能力
✅ 结论：  
👉 合理定价，处于市场中高位，但符合品牌定位。
---
✅ 7. 室外防水音柱120W（GLX-BA2112L）
- 报价单价：5,000元/套
- 市场参考价：
  - 全铝合金外壳、IP66防护、120W功率、远距离传播的室外音柱，单价通常在 3,500 ~ 5,200元
  - 如铁三角、TOA、迪士普等同类产品对标价格也在此区间
✅ 结论：  
👉 定价正常，无异常。
---
✅ 8. 空调（美的 1.5匹 变频冷暖）
- 报价单价：3,500元/台（含铜管、支架、安装）
- 市场参考价：
  - 美的一级能效变频挂机，京东/天猫零售价约 2,600 ~ 3,000元
  - 包含延长铜管（默认3米外加长）、高空作业费、运输等，工程报价可上浮至3,500元
✅ 结论：  
👉 合理工程价，考虑安装服务后无虚高。
---
🔹 三、总结：哪些货物单价偏高？
| 货物名称         | 是否偏高 | 原因说明 |
|------------------|----------|-----------|
| ✅ LED大屏        | 否       | 高端品牌+完整配置，市场合理 |
| ✅ 视频处理器     | 否       | 功能齐全，集成度高，价格适中 |
| ⚠️ 光电转换器 | 是   | 相比同类工业设备溢价明显，建议比价 |
| ⚠️ 配电柜     | 略高 | 接近市场顶格，需确认内部元器件品牌 |
| ✅ 模拟功放       | 否       | 符合专业音频设备定价 |
| ✅ 室外音柱       | 否       | 材质与性能匹配价格 |
| ✅ 空调           | 否       | 工程含安装，价格合理 |
| ✅ 备品           | 否       | 打包价甚至低于成本，极具性价比 |
---
🔹 四、建议
1. 重点复核光电转换器和配电柜报价：
   - 要求供应商提供核心部件品牌清单（如断路器、接触器、光纤模块型号）
   - 可尝试询价第三方工业设备供应商进行比对
2. 整体采购合理性判断：
   - 总金额约 51.9万元，用于一套约 59㎡ P3级户外全彩LED屏系统（含音视频、供电、控制、备用件）
   - 属于中高端标准配置，总体价格可控，无大规模虚高现象 
3. 推荐谈判点：
   - 尝试将光电转换器由6,000元降至 4,800元以内
   - 配电柜可协商降至 5,000元以内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</si>
</sst>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微软雅黑"/>
      <charset val="134"/>
    </font>
    <font>
      <sz val="10"/>
      <color theme="1"/>
      <name val="宋体"/>
      <charset val="134"/>
    </font>
    <font>
      <sz val="11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/>
    <xf numFmtId="0" fontId="8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0"/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8" fillId="0" borderId="0">
      <alignment vertical="center"/>
    </xf>
    <xf numFmtId="0" fontId="11" fillId="0" borderId="0"/>
    <xf numFmtId="0" fontId="10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0" fontId="3" fillId="0" borderId="1" xfId="14" applyNumberFormat="1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0 6" xfId="5"/>
    <cellStyle name="千位分隔[0]" xfId="6" builtinId="6"/>
    <cellStyle name="常规_龙放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_x000a_mouse.drv=lm" xfId="13"/>
    <cellStyle name="百分比" xfId="14" builtinId="5"/>
    <cellStyle name="已访问的超链接" xfId="15" builtinId="9"/>
    <cellStyle name="注释" xfId="16" builtinId="10"/>
    <cellStyle name="常规_基本配置2009报价无线更改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3" xfId="54"/>
    <cellStyle name="常规_资产配置计划表" xfId="55"/>
    <cellStyle name="常规 14" xfId="56"/>
    <cellStyle name="常规 2" xfId="57"/>
    <cellStyle name="常规 11" xfId="58"/>
    <cellStyle name="常规 17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2"/>
  <sheetViews>
    <sheetView tabSelected="1" view="pageBreakPreview" zoomScaleNormal="115" zoomScaleSheetLayoutView="100" topLeftCell="A7" workbookViewId="0">
      <selection activeCell="C17" sqref="C17"/>
    </sheetView>
  </sheetViews>
  <sheetFormatPr defaultColWidth="9" defaultRowHeight="13.5"/>
  <cols>
    <col min="1" max="1" width="2.875" customWidth="1"/>
    <col min="2" max="2" width="14.7083333333333" style="1" customWidth="1"/>
    <col min="3" max="3" width="55.125" style="4" customWidth="1"/>
    <col min="4" max="4" width="5.21666666666667" customWidth="1"/>
    <col min="5" max="5" width="3.90833333333333" customWidth="1"/>
    <col min="6" max="6" width="7.825" style="5" customWidth="1"/>
    <col min="7" max="7" width="11.1833333333333" style="5" customWidth="1"/>
    <col min="8" max="8" width="7.6" customWidth="1"/>
    <col min="9" max="9" width="9.88333333333333" style="5" customWidth="1"/>
    <col min="10" max="10" width="10.325" style="6" customWidth="1"/>
    <col min="11" max="11" width="6.95" customWidth="1"/>
    <col min="12" max="12" width="12.5" customWidth="1"/>
  </cols>
  <sheetData>
    <row r="1" ht="5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1" customHeight="1" spans="1:10">
      <c r="A2" s="8" t="s">
        <v>1</v>
      </c>
      <c r="B2" s="9"/>
      <c r="C2" s="10"/>
      <c r="D2" s="8"/>
      <c r="E2" s="8"/>
      <c r="H2" s="8"/>
      <c r="J2" s="8"/>
    </row>
    <row r="3" s="2" customFormat="1" ht="37" customHeight="1" spans="1:1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ht="324" spans="1:12">
      <c r="A4" s="11">
        <v>1</v>
      </c>
      <c r="B4" s="11" t="s">
        <v>13</v>
      </c>
      <c r="C4" s="13" t="s">
        <v>14</v>
      </c>
      <c r="D4" s="11">
        <v>58.9875</v>
      </c>
      <c r="E4" s="11" t="s">
        <v>15</v>
      </c>
      <c r="F4" s="11">
        <v>6800</v>
      </c>
      <c r="G4" s="11">
        <f t="shared" ref="G4:G11" si="0">D4*F4</f>
        <v>401115</v>
      </c>
      <c r="H4" s="11">
        <v>6500</v>
      </c>
      <c r="I4" s="14">
        <f t="shared" ref="I4:I11" si="1">D4*H4</f>
        <v>383418.75</v>
      </c>
      <c r="J4" s="14">
        <f t="shared" ref="J4:J12" si="2">I4-G4</f>
        <v>-17696.25</v>
      </c>
      <c r="K4" s="11"/>
      <c r="L4" s="15" t="s">
        <v>16</v>
      </c>
    </row>
    <row r="5" s="3" customFormat="1" ht="144" spans="1:12">
      <c r="A5" s="11">
        <v>2</v>
      </c>
      <c r="B5" s="11" t="s">
        <v>17</v>
      </c>
      <c r="C5" s="13" t="s">
        <v>18</v>
      </c>
      <c r="D5" s="11">
        <v>1</v>
      </c>
      <c r="E5" s="11" t="s">
        <v>19</v>
      </c>
      <c r="F5" s="11">
        <v>5000</v>
      </c>
      <c r="G5" s="11">
        <f t="shared" si="0"/>
        <v>5000</v>
      </c>
      <c r="H5" s="11">
        <v>4500</v>
      </c>
      <c r="I5" s="14">
        <f t="shared" si="1"/>
        <v>4500</v>
      </c>
      <c r="J5" s="14">
        <f t="shared" si="2"/>
        <v>-500</v>
      </c>
      <c r="K5" s="16"/>
      <c r="L5" s="3" t="s">
        <v>20</v>
      </c>
    </row>
    <row r="6" s="3" customFormat="1" ht="60" spans="1:12">
      <c r="A6" s="11">
        <v>3</v>
      </c>
      <c r="B6" s="11" t="s">
        <v>21</v>
      </c>
      <c r="C6" s="13" t="s">
        <v>22</v>
      </c>
      <c r="D6" s="11">
        <v>1</v>
      </c>
      <c r="E6" s="11" t="s">
        <v>19</v>
      </c>
      <c r="F6" s="11">
        <v>6000</v>
      </c>
      <c r="G6" s="11">
        <f t="shared" si="0"/>
        <v>6000</v>
      </c>
      <c r="H6" s="11">
        <v>5000</v>
      </c>
      <c r="I6" s="14">
        <f t="shared" si="1"/>
        <v>5000</v>
      </c>
      <c r="J6" s="14">
        <f t="shared" si="2"/>
        <v>-1000</v>
      </c>
      <c r="K6" s="16"/>
      <c r="L6" s="3" t="s">
        <v>23</v>
      </c>
    </row>
    <row r="7" s="3" customFormat="1" ht="48" spans="1:12">
      <c r="A7" s="11">
        <v>4</v>
      </c>
      <c r="B7" s="11" t="s">
        <v>24</v>
      </c>
      <c r="C7" s="13" t="s">
        <v>25</v>
      </c>
      <c r="D7" s="11">
        <v>1</v>
      </c>
      <c r="E7" s="11" t="s">
        <v>19</v>
      </c>
      <c r="F7" s="11">
        <v>6000</v>
      </c>
      <c r="G7" s="11">
        <f t="shared" si="0"/>
        <v>6000</v>
      </c>
      <c r="H7" s="11">
        <v>5000</v>
      </c>
      <c r="I7" s="14">
        <f t="shared" si="1"/>
        <v>5000</v>
      </c>
      <c r="J7" s="14">
        <f t="shared" si="2"/>
        <v>-1000</v>
      </c>
      <c r="K7" s="16"/>
      <c r="L7" s="3" t="s">
        <v>26</v>
      </c>
    </row>
    <row r="8" s="3" customFormat="1" ht="12" spans="1:12">
      <c r="A8" s="11">
        <v>5</v>
      </c>
      <c r="B8" s="11" t="s">
        <v>27</v>
      </c>
      <c r="C8" s="13" t="s">
        <v>28</v>
      </c>
      <c r="D8" s="11">
        <v>3</v>
      </c>
      <c r="E8" s="11" t="s">
        <v>19</v>
      </c>
      <c r="F8" s="11">
        <v>3500</v>
      </c>
      <c r="G8" s="11">
        <f t="shared" si="0"/>
        <v>10500</v>
      </c>
      <c r="H8" s="11">
        <v>3000</v>
      </c>
      <c r="I8" s="14">
        <f t="shared" si="1"/>
        <v>9000</v>
      </c>
      <c r="J8" s="14">
        <f t="shared" si="2"/>
        <v>-1500</v>
      </c>
      <c r="K8" s="16"/>
      <c r="L8" s="3" t="s">
        <v>29</v>
      </c>
    </row>
    <row r="9" s="3" customFormat="1" ht="156" spans="1:12">
      <c r="A9" s="11">
        <v>6</v>
      </c>
      <c r="B9" s="11" t="s">
        <v>30</v>
      </c>
      <c r="C9" s="13" t="s">
        <v>31</v>
      </c>
      <c r="D9" s="11">
        <v>1</v>
      </c>
      <c r="E9" s="11" t="s">
        <v>32</v>
      </c>
      <c r="F9" s="11">
        <v>5000</v>
      </c>
      <c r="G9" s="11">
        <f t="shared" si="0"/>
        <v>5000</v>
      </c>
      <c r="H9" s="11">
        <v>4500</v>
      </c>
      <c r="I9" s="14">
        <f t="shared" si="1"/>
        <v>4500</v>
      </c>
      <c r="J9" s="14">
        <f t="shared" si="2"/>
        <v>-500</v>
      </c>
      <c r="K9" s="16"/>
      <c r="L9" s="3" t="s">
        <v>33</v>
      </c>
    </row>
    <row r="10" s="3" customFormat="1" ht="168" spans="1:12">
      <c r="A10" s="11">
        <v>7</v>
      </c>
      <c r="B10" s="11" t="s">
        <v>34</v>
      </c>
      <c r="C10" s="13" t="s">
        <v>35</v>
      </c>
      <c r="D10" s="11">
        <v>1</v>
      </c>
      <c r="E10" s="11" t="s">
        <v>32</v>
      </c>
      <c r="F10" s="11">
        <v>6385</v>
      </c>
      <c r="G10" s="11">
        <f t="shared" si="0"/>
        <v>6385</v>
      </c>
      <c r="H10" s="11">
        <v>6000</v>
      </c>
      <c r="I10" s="14">
        <f t="shared" si="1"/>
        <v>6000</v>
      </c>
      <c r="J10" s="14">
        <f t="shared" si="2"/>
        <v>-385</v>
      </c>
      <c r="K10" s="16"/>
      <c r="L10" s="3" t="s">
        <v>36</v>
      </c>
    </row>
    <row r="11" s="3" customFormat="1" ht="12" spans="1:12">
      <c r="A11" s="11">
        <v>8</v>
      </c>
      <c r="B11" s="11" t="s">
        <v>37</v>
      </c>
      <c r="C11" s="13" t="s">
        <v>38</v>
      </c>
      <c r="D11" s="11">
        <v>1</v>
      </c>
      <c r="E11" s="11" t="s">
        <v>39</v>
      </c>
      <c r="F11" s="11">
        <v>10000</v>
      </c>
      <c r="G11" s="11">
        <f t="shared" si="0"/>
        <v>10000</v>
      </c>
      <c r="H11" s="11">
        <v>9000</v>
      </c>
      <c r="I11" s="14">
        <f t="shared" si="1"/>
        <v>9000</v>
      </c>
      <c r="J11" s="14">
        <f t="shared" si="2"/>
        <v>-1000</v>
      </c>
      <c r="K11" s="16"/>
      <c r="L11" s="3" t="s">
        <v>16</v>
      </c>
    </row>
    <row r="12" s="3" customFormat="1" ht="12" spans="1:11">
      <c r="A12" s="11">
        <v>9</v>
      </c>
      <c r="B12" s="11" t="s">
        <v>40</v>
      </c>
      <c r="C12" s="12"/>
      <c r="D12" s="11"/>
      <c r="E12" s="11"/>
      <c r="F12" s="11"/>
      <c r="G12" s="14">
        <f>SUM(G4:G11)</f>
        <v>450000</v>
      </c>
      <c r="H12" s="11"/>
      <c r="I12" s="14">
        <f>SUM(I4:I11)</f>
        <v>426418.75</v>
      </c>
      <c r="J12" s="14">
        <f t="shared" si="2"/>
        <v>-23581.25</v>
      </c>
      <c r="K12" s="16">
        <f>J12/G12</f>
        <v>-0.0524027777777778</v>
      </c>
    </row>
  </sheetData>
  <autoFilter ref="A3:K12">
    <extLst/>
  </autoFilter>
  <mergeCells count="2">
    <mergeCell ref="A1:K1"/>
    <mergeCell ref="A2:I2"/>
  </mergeCells>
  <printOptions horizontalCentered="1"/>
  <pageMargins left="0.314583333333333" right="0.236111111111111" top="0.472222222222222" bottom="0.196527777777778" header="0.5" footer="0.10625"/>
  <pageSetup paperSize="9" orientation="landscape" horizontalDpi="600"/>
  <headerFooter>
    <oddFooter>&amp;C第 &amp;P 页，共 &amp;N 页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3"/>
  <sheetViews>
    <sheetView topLeftCell="A2" workbookViewId="0">
      <selection activeCell="B11" sqref="B11"/>
    </sheetView>
  </sheetViews>
  <sheetFormatPr defaultColWidth="9" defaultRowHeight="13.5" outlineLevelRow="2" outlineLevelCol="1"/>
  <cols>
    <col min="2" max="2" width="171.75" customWidth="1"/>
  </cols>
  <sheetData>
    <row r="3" ht="409.5" spans="2:2">
      <c r="B3" s="1" t="s">
        <v>41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2022-04-14T03:36:00Z</dcterms:created>
  <dcterms:modified xsi:type="dcterms:W3CDTF">2026-06-29T13:58:45Z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B00ED610D3FC4BFFB9E4CC469379BF0B</vt:lpwstr>
  </property>
  <property fmtid="{D5CDD505-2E9C-101B-9397-08002B2CF9AE}" pid="3" name="KSOProductBuildVer">
    <vt:lpwstr>2052-11.8.2.8506</vt:lpwstr>
  </property>
  <property fmtid="{D5CDD505-2E9C-101B-9397-08002B2CF9AE}" pid="4" name="commondata">
    <vt:lpwstr>eyJoZGlkIjoiZDQ1ZTgzMjZiZWZjMTY0YTNiMjdmNWMzZWFlMGQwMmMifQ==</vt:lpwstr>
  </property>
</Properties>
</file>